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<sst xmlns="http://schemas.openxmlformats.org/spreadsheetml/2006/main" count="67" uniqueCount="56">
  <si>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</si>
  <si>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</si>
  <si>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</si>
  <si>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</si>
  <si>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</si>
  <si>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</si>
  <si>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</si>
  <si>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</si>
  <si>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</si>
  <si>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</si>
  <si>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</si>
  <si>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</si>
  <si>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</si>
  <si>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</si>
  <si>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</si>
  <si>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</si>
  <si>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</si>
  <si>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</si>
  <si>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</si>
  <si>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</si>
  <si>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</si>
  <si>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</si>
  <si>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</si>
  <si>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</si>
  <si>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>Предложение собственникам помещений в МКД ул. Весенняя дом №5</t>
  </si>
  <si>
    <t>Стоимость работ, услуг в год, руб.</t>
  </si>
  <si>
    <t>Показатель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</si>
  <si>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</si>
  <si>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</si>
  <si>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</si>
  <si>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</si>
  <si>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</si>
  <si>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</si>
  <si>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</si>
  <si>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</si>
  <si>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</si>
  <si>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</si>
  <si>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</si>
  <si>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</si>
  <si>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Работы, выполняемые в целях надлежащего содержания систем ВДГО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</si>
  <si>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</si>
  <si>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</si>
  <si>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</si>
  <si>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</si>
  <si>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</si>
  <si>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</si>
  <si>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</si>
  <si>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</si>
  <si>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</si>
  <si>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</si>
  <si>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</si>
  <si>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</si>
  <si>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</si>
  <si>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2622,6</t>
    </r>
  </si>
  <si>
    <t>18,64 руб/кв.м.  х 2622,6</t>
  </si>
  <si>
    <t>1,56 руб/кв.м.  х 2622,6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</si>
</sst>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7">
      <selection activeCell="G11" sqref="G11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6.00390625" style="0" customWidth="1"/>
  </cols>
  <sheetData>
    <row r="1" spans="1:12" s="9" customFormat="1" ht="21">
      <c r="A1" s="30" t="s">
        <v>24</v>
      </c>
      <c r="B1" s="30"/>
      <c r="C1" s="30"/>
      <c r="D1" s="30"/>
      <c r="E1" s="30"/>
      <c r="F1" s="30"/>
      <c r="G1" s="30"/>
      <c r="H1" s="30"/>
      <c r="I1" s="8"/>
      <c r="J1" s="8"/>
      <c r="K1" s="8"/>
      <c r="L1" s="8"/>
    </row>
    <row r="2" spans="1:12" s="9" customFormat="1" ht="21">
      <c r="A2" s="30" t="s">
        <v>23</v>
      </c>
      <c r="B2" s="30"/>
      <c r="C2" s="30"/>
      <c r="D2" s="30"/>
      <c r="E2" s="30"/>
      <c r="F2" s="30"/>
      <c r="G2" s="30"/>
      <c r="H2" s="30"/>
      <c r="I2" s="8"/>
      <c r="J2" s="8"/>
      <c r="K2" s="8"/>
      <c r="L2" s="8"/>
    </row>
    <row r="4" spans="1:7" s="4" customFormat="1" ht="18.75">
      <c r="A4" s="4" t="s">
        <v>0</v>
      </c>
      <c r="G4" s="4" t="s">
        <v>9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13" t="s">
        <v>25</v>
      </c>
      <c r="F7" s="6"/>
      <c r="G7" s="5" t="s">
        <v>8</v>
      </c>
      <c r="H7" s="5" t="s">
        <v>26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53</v>
      </c>
      <c r="D8" s="14">
        <f>1.57*H9</f>
        <v>4117.482</v>
      </c>
      <c r="E8" s="14">
        <f>ROUND(D8*12,5)</f>
        <v>49409.784</v>
      </c>
      <c r="F8" s="6"/>
      <c r="G8" s="7" t="s">
        <v>10</v>
      </c>
      <c r="H8" s="14">
        <f>D11</f>
        <v>57094.002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54</v>
      </c>
      <c r="D9" s="14">
        <f>18.64*H9</f>
        <v>48885.264</v>
      </c>
      <c r="E9" s="14">
        <f>ROUND(D9*12,5)</f>
        <v>586623.168</v>
      </c>
      <c r="F9" s="6"/>
      <c r="G9" s="7" t="s">
        <v>16</v>
      </c>
      <c r="H9" s="12">
        <v>2622.6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11</v>
      </c>
      <c r="C10" s="5" t="s">
        <v>55</v>
      </c>
      <c r="D10" s="14">
        <f>1.56*H9</f>
        <v>4091.256</v>
      </c>
      <c r="E10" s="14">
        <f>ROUND(D10*12,5)</f>
        <v>49095.072</v>
      </c>
      <c r="F10" s="6"/>
      <c r="G10" s="7" t="s">
        <v>20</v>
      </c>
      <c r="H10" s="11">
        <f>H8/H9</f>
        <v>21.77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21</v>
      </c>
      <c r="C11" s="5"/>
      <c r="D11" s="14">
        <f>SUM(D8:D10)</f>
        <v>57094.002</v>
      </c>
      <c r="E11" s="14">
        <f>SUM(E8:E10)</f>
        <v>685128.024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0"/>
      <c r="H12" s="10"/>
      <c r="I12" s="6"/>
      <c r="J12" s="2"/>
      <c r="K12" s="2"/>
      <c r="L12" s="2"/>
      <c r="M12" s="2"/>
      <c r="N12" s="2"/>
      <c r="O12" s="1"/>
    </row>
    <row r="13" spans="1:15" ht="20.25" customHeight="1">
      <c r="A13" s="10"/>
      <c r="B13" s="31" t="s">
        <v>52</v>
      </c>
      <c r="C13" s="31"/>
      <c r="D13" s="31"/>
      <c r="E13" s="31"/>
      <c r="F13" s="31"/>
      <c r="G13" s="31"/>
      <c r="H13" s="6"/>
      <c r="I13" s="10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7">
      <selection activeCell="C14" sqref="C14"/>
    </sheetView>
  </sheetViews>
  <sheetFormatPr defaultColWidth="8.8515625" defaultRowHeight="15"/>
  <cols>
    <col min="1" max="1" width="6.57421875" style="15" customWidth="1"/>
    <col min="2" max="2" width="93.7109375" style="15" customWidth="1"/>
    <col min="3" max="3" width="13.28125" style="15" customWidth="1"/>
    <col min="4" max="4" width="16.28125" style="15" customWidth="1"/>
    <col min="5" max="5" width="53.00390625" style="16" customWidth="1"/>
    <col min="6" max="16384" width="8.8515625" style="15" customWidth="1"/>
  </cols>
  <sheetData>
    <row r="1" ht="15">
      <c r="A1" s="15" t="s">
        <v>27</v>
      </c>
    </row>
    <row r="2" ht="15">
      <c r="A2" s="15" t="s">
        <v>15</v>
      </c>
    </row>
    <row r="4" spans="1:5" s="18" customFormat="1" ht="66" customHeight="1">
      <c r="A4" s="17" t="s">
        <v>12</v>
      </c>
      <c r="B4" s="17" t="s">
        <v>13</v>
      </c>
      <c r="C4" s="17" t="s">
        <v>28</v>
      </c>
      <c r="D4" s="17" t="s">
        <v>29</v>
      </c>
      <c r="E4" s="17" t="s">
        <v>17</v>
      </c>
    </row>
    <row r="5" spans="1:5" s="23" customFormat="1" ht="25.5" customHeight="1">
      <c r="A5" s="19">
        <v>1</v>
      </c>
      <c r="B5" s="20" t="s">
        <v>30</v>
      </c>
      <c r="C5" s="21">
        <v>0.69</v>
      </c>
      <c r="D5" s="22">
        <f>C5*Расчет!$H$9*12</f>
        <v>21715.127999999997</v>
      </c>
      <c r="E5" s="20" t="s">
        <v>18</v>
      </c>
    </row>
    <row r="6" spans="1:5" s="23" customFormat="1" ht="30">
      <c r="A6" s="19">
        <v>2</v>
      </c>
      <c r="B6" s="20" t="s">
        <v>31</v>
      </c>
      <c r="C6" s="21">
        <f>SUM(C7:C10)</f>
        <v>6.800000000000001</v>
      </c>
      <c r="D6" s="22">
        <f>C6*Расчет!$H$9*12</f>
        <v>214004.16</v>
      </c>
      <c r="E6" s="20" t="s">
        <v>18</v>
      </c>
    </row>
    <row r="7" spans="1:5" ht="19.5" customHeight="1">
      <c r="A7" s="24" t="s">
        <v>32</v>
      </c>
      <c r="B7" s="25" t="s">
        <v>33</v>
      </c>
      <c r="C7" s="26">
        <v>0.29</v>
      </c>
      <c r="D7" s="27">
        <f>C7*Расчет!$H$9*12</f>
        <v>9126.648</v>
      </c>
      <c r="E7" s="25" t="s">
        <v>18</v>
      </c>
    </row>
    <row r="8" spans="1:5" ht="30">
      <c r="A8" s="24" t="s">
        <v>34</v>
      </c>
      <c r="B8" s="25" t="s">
        <v>35</v>
      </c>
      <c r="C8" s="28">
        <v>5.22</v>
      </c>
      <c r="D8" s="27">
        <f>C8*Расчет!$H$9*12</f>
        <v>164279.664</v>
      </c>
      <c r="E8" s="25" t="s">
        <v>18</v>
      </c>
    </row>
    <row r="9" spans="1:5" ht="17.25" customHeight="1">
      <c r="A9" s="24" t="s">
        <v>36</v>
      </c>
      <c r="B9" s="25" t="s">
        <v>37</v>
      </c>
      <c r="C9" s="26">
        <v>0.73</v>
      </c>
      <c r="D9" s="27">
        <f>C9*Расчет!$H$9*12</f>
        <v>22973.976</v>
      </c>
      <c r="E9" s="25" t="s">
        <v>18</v>
      </c>
    </row>
    <row r="10" spans="1:5" ht="21.75" customHeight="1">
      <c r="A10" s="24" t="s">
        <v>38</v>
      </c>
      <c r="B10" s="25" t="s">
        <v>39</v>
      </c>
      <c r="C10" s="26">
        <v>0.56</v>
      </c>
      <c r="D10" s="27">
        <f>C10*Расчет!$H$9*12</f>
        <v>17623.872000000003</v>
      </c>
      <c r="E10" s="25" t="s">
        <v>18</v>
      </c>
    </row>
    <row r="11" spans="1:5" s="23" customFormat="1" ht="21.75" customHeight="1">
      <c r="A11" s="19">
        <v>3</v>
      </c>
      <c r="B11" s="20" t="s">
        <v>40</v>
      </c>
      <c r="C11" s="29">
        <f>SUM(C12:C15)</f>
        <v>11.149999999999999</v>
      </c>
      <c r="D11" s="22">
        <f>C11*Расчет!$H$9*12</f>
        <v>350903.87999999995</v>
      </c>
      <c r="E11" s="20" t="s">
        <v>18</v>
      </c>
    </row>
    <row r="12" spans="1:5" ht="18" customHeight="1">
      <c r="A12" s="24" t="s">
        <v>41</v>
      </c>
      <c r="B12" s="25" t="s">
        <v>14</v>
      </c>
      <c r="C12" s="26">
        <v>4.88</v>
      </c>
      <c r="D12" s="27">
        <f>C12*Расчет!$H$9*12</f>
        <v>153579.45599999998</v>
      </c>
      <c r="E12" s="25" t="s">
        <v>18</v>
      </c>
    </row>
    <row r="13" spans="1:5" ht="45">
      <c r="A13" s="24" t="s">
        <v>42</v>
      </c>
      <c r="B13" s="25" t="s">
        <v>43</v>
      </c>
      <c r="C13" s="26">
        <v>5.02</v>
      </c>
      <c r="D13" s="27">
        <f>C13*Расчет!$H$9*12</f>
        <v>157985.424</v>
      </c>
      <c r="E13" s="25" t="s">
        <v>18</v>
      </c>
    </row>
    <row r="14" spans="1:5" ht="30">
      <c r="A14" s="24" t="s">
        <v>44</v>
      </c>
      <c r="B14" s="25" t="s">
        <v>45</v>
      </c>
      <c r="C14" s="28">
        <v>0.2</v>
      </c>
      <c r="D14" s="27">
        <f>C14*Расчет!$H$9*12</f>
        <v>6294.24</v>
      </c>
      <c r="E14" s="25" t="s">
        <v>18</v>
      </c>
    </row>
    <row r="15" spans="1:5" ht="18" customHeight="1">
      <c r="A15" s="24" t="s">
        <v>46</v>
      </c>
      <c r="B15" s="25" t="s">
        <v>47</v>
      </c>
      <c r="C15" s="26">
        <v>1.05</v>
      </c>
      <c r="D15" s="27">
        <f>C15*Расчет!$H$9*12</f>
        <v>33044.76</v>
      </c>
      <c r="E15" s="25" t="s">
        <v>18</v>
      </c>
    </row>
    <row r="16" spans="1:5" s="23" customFormat="1" ht="24" customHeight="1">
      <c r="A16" s="19">
        <v>4</v>
      </c>
      <c r="B16" s="20" t="s">
        <v>48</v>
      </c>
      <c r="C16" s="29">
        <v>1.57</v>
      </c>
      <c r="D16" s="22">
        <f>C16*Расчет!$H$9*12</f>
        <v>49409.784</v>
      </c>
      <c r="E16" s="20" t="s">
        <v>49</v>
      </c>
    </row>
    <row r="17" spans="1:5" s="23" customFormat="1" ht="15" customHeight="1">
      <c r="A17" s="19">
        <v>5</v>
      </c>
      <c r="B17" s="20" t="s">
        <v>50</v>
      </c>
      <c r="C17" s="21">
        <v>1.56</v>
      </c>
      <c r="D17" s="22">
        <f>C17*Расчет!$H$9*12</f>
        <v>49095.072</v>
      </c>
      <c r="E17" s="20" t="s">
        <v>22</v>
      </c>
    </row>
    <row r="18" spans="1:5" s="23" customFormat="1" ht="16.5" customHeight="1">
      <c r="A18" s="29"/>
      <c r="B18" s="20" t="s">
        <v>51</v>
      </c>
      <c r="C18" s="21">
        <f>C5+C6+C11+C16+C17</f>
        <v>21.77</v>
      </c>
      <c r="D18" s="22">
        <f>D5+D6+D11+D16+D17</f>
        <v>685128.024</v>
      </c>
      <c r="E18" s="20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2022-12-28T13:12:09Z</dcterms:modified>
  <cp:category/>
  <cp:version/>
  <cp:contentType/>
  <cp:contentStatus/>
</cp:coreProperties>
</file>